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6000" windowHeight="6510" tabRatio="885" activeTab="0"/>
  </bookViews>
  <sheets>
    <sheet name="4. diagram" sheetId="1" r:id="rId1"/>
    <sheet name="3. diagram" sheetId="2" r:id="rId2"/>
    <sheet name="átlag és vált.3 év" sheetId="3" r:id="rId3"/>
  </sheets>
  <definedNames/>
  <calcPr fullCalcOnLoad="1"/>
</workbook>
</file>

<file path=xl/sharedStrings.xml><?xml version="1.0" encoding="utf-8"?>
<sst xmlns="http://schemas.openxmlformats.org/spreadsheetml/2006/main" count="79" uniqueCount="35">
  <si>
    <t>Burley dohány technológia fejlesztési kísérlet</t>
  </si>
  <si>
    <t>Fajta</t>
  </si>
  <si>
    <t>P 1</t>
  </si>
  <si>
    <t>P 4</t>
  </si>
  <si>
    <t>P 5</t>
  </si>
  <si>
    <t>NC 3</t>
  </si>
  <si>
    <t>R 630</t>
  </si>
  <si>
    <t>TN 86</t>
  </si>
  <si>
    <t>Átlag:</t>
  </si>
  <si>
    <t>%</t>
  </si>
  <si>
    <t>2001.</t>
  </si>
  <si>
    <t>2002.</t>
  </si>
  <si>
    <t>2003.</t>
  </si>
  <si>
    <t>A nikotin tartalom és annak változása eltérő betakarítási technológia mellett</t>
  </si>
  <si>
    <t>Szelevény - 2001. - 2003.</t>
  </si>
  <si>
    <t>Nikotin tartalom</t>
  </si>
  <si>
    <t>3 év átlaga</t>
  </si>
  <si>
    <t>Átlagérték</t>
  </si>
  <si>
    <t>Változás mértéke</t>
  </si>
  <si>
    <t>Hagyom.</t>
  </si>
  <si>
    <t>Töves</t>
  </si>
  <si>
    <t>Abszolút</t>
  </si>
  <si>
    <t>Reatív</t>
  </si>
  <si>
    <t>P 3</t>
  </si>
  <si>
    <t>Magyar fajták:</t>
  </si>
  <si>
    <t>Amerikai fajták:</t>
  </si>
  <si>
    <t>2001 hagyományos</t>
  </si>
  <si>
    <t>2001 töves</t>
  </si>
  <si>
    <t>2002 hagyományos</t>
  </si>
  <si>
    <t>2002 töves</t>
  </si>
  <si>
    <t>2003 hagyományos</t>
  </si>
  <si>
    <t>2003 töves</t>
  </si>
  <si>
    <t>Magyar fajták</t>
  </si>
  <si>
    <t>Amerikai fajták</t>
  </si>
  <si>
    <t>Fajták átlaga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</si>
</sst>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  <numFmt numFmtId="170" formatCode="0.000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2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7" fillId="0" borderId="0" xfId="0" applyFont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5" fillId="2" borderId="15" xfId="0" applyFont="1" applyFill="1" applyBorder="1" applyAlignment="1">
      <alignment horizontal="centerContinuous"/>
    </xf>
    <xf numFmtId="0" fontId="5" fillId="2" borderId="18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9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0" fontId="7" fillId="2" borderId="15" xfId="0" applyFont="1" applyFill="1" applyBorder="1" applyAlignment="1">
      <alignment horizontal="centerContinuous"/>
    </xf>
    <xf numFmtId="0" fontId="7" fillId="2" borderId="22" xfId="0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9" xfId="0" applyFont="1" applyFill="1" applyBorder="1" applyAlignment="1">
      <alignment horizontal="centerContinuous"/>
    </xf>
    <xf numFmtId="2" fontId="8" fillId="2" borderId="8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2" borderId="11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2" borderId="2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2" borderId="18" xfId="0" applyNumberFormat="1" applyFont="1" applyFill="1" applyBorder="1" applyAlignment="1">
      <alignment/>
    </xf>
    <xf numFmtId="2" fontId="8" fillId="2" borderId="25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2" borderId="13" xfId="0" applyNumberFormat="1" applyFont="1" applyFill="1" applyBorder="1" applyAlignment="1">
      <alignment/>
    </xf>
    <xf numFmtId="2" fontId="7" fillId="2" borderId="26" xfId="0" applyNumberFormat="1" applyFont="1" applyFill="1" applyBorder="1" applyAlignment="1">
      <alignment/>
    </xf>
    <xf numFmtId="2" fontId="7" fillId="2" borderId="27" xfId="0" applyNumberFormat="1" applyFont="1" applyFill="1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nikotin tartalom  változása eltérő betakarítási technológia mellett
 Burley dohány technológia fejlesztési kísérlet
 Szelevény 2001-2003.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675"/>
          <c:w val="0.835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'átlag és vált.3 év'!$B$27</c:f>
              <c:strCache>
                <c:ptCount val="1"/>
                <c:pt idx="0">
                  <c:v>Magyar fajták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'átlag és vált.3 év'!$C$26:$F$26</c:f>
              <c:str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3 év átlaga</c:v>
                </c:pt>
              </c:strCache>
            </c:strRef>
          </c:cat>
          <c:val>
            <c:numRef>
              <c:f>'átlag és vált.3 év'!$C$27:$F$27</c:f>
              <c:numCache>
                <c:ptCount val="4"/>
                <c:pt idx="0">
                  <c:v>0.24</c:v>
                </c:pt>
                <c:pt idx="1">
                  <c:v>-19.22</c:v>
                </c:pt>
                <c:pt idx="2">
                  <c:v>-30.63</c:v>
                </c:pt>
                <c:pt idx="3">
                  <c:v>-15.81</c:v>
                </c:pt>
              </c:numCache>
            </c:numRef>
          </c:val>
        </c:ser>
        <c:ser>
          <c:idx val="1"/>
          <c:order val="1"/>
          <c:tx>
            <c:strRef>
              <c:f>'átlag és vált.3 év'!$B$28</c:f>
              <c:strCache>
                <c:ptCount val="1"/>
                <c:pt idx="0">
                  <c:v>Amerikai fajták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'átlag és vált.3 év'!$C$26:$F$26</c:f>
              <c:str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3 év átlaga</c:v>
                </c:pt>
              </c:strCache>
            </c:strRef>
          </c:cat>
          <c:val>
            <c:numRef>
              <c:f>'átlag és vált.3 év'!$C$28:$F$28</c:f>
              <c:numCache>
                <c:ptCount val="4"/>
                <c:pt idx="0">
                  <c:v>-5.58</c:v>
                </c:pt>
                <c:pt idx="1">
                  <c:v>-14.02</c:v>
                </c:pt>
                <c:pt idx="2">
                  <c:v>-19.93</c:v>
                </c:pt>
                <c:pt idx="3">
                  <c:v>-12.88</c:v>
                </c:pt>
              </c:numCache>
            </c:numRef>
          </c:val>
        </c:ser>
        <c:ser>
          <c:idx val="2"/>
          <c:order val="2"/>
          <c:tx>
            <c:strRef>
              <c:f>'átlag és vált.3 év'!$B$29</c:f>
              <c:strCache>
                <c:ptCount val="1"/>
                <c:pt idx="0">
                  <c:v>Fajták átlaga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'átlag és vált.3 év'!$C$26:$F$26</c:f>
              <c:str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3 év átlaga</c:v>
                </c:pt>
              </c:strCache>
            </c:strRef>
          </c:cat>
          <c:val>
            <c:numRef>
              <c:f>'átlag és vált.3 év'!$C$29:$F$29</c:f>
              <c:numCache>
                <c:ptCount val="4"/>
                <c:pt idx="0">
                  <c:v>-2.11</c:v>
                </c:pt>
                <c:pt idx="1">
                  <c:v>-16.89</c:v>
                </c:pt>
                <c:pt idx="2">
                  <c:v>-25.59</c:v>
                </c:pt>
                <c:pt idx="3">
                  <c:v>-14.44</c:v>
                </c:pt>
              </c:numCache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FFFF"/>
                </a:solidFill>
              </a:defRPr>
            </a:pPr>
          </a:p>
        </c:txPr>
        <c:crossAx val="20498126"/>
        <c:crosses val="autoZero"/>
        <c:auto val="1"/>
        <c:lblOffset val="460"/>
        <c:noMultiLvlLbl val="0"/>
      </c:cat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Változás relatív mértéke %</a:t>
                </a:r>
              </a:p>
            </c:rich>
          </c:tx>
          <c:layout>
            <c:manualLayout>
              <c:xMode val="factor"/>
              <c:yMode val="factor"/>
              <c:x val="-0.001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nikotin tartalom alakulása  eltérő betakarítási technológia esetén
 Burley dohány technológia fejlesztési kísérlet
 Szelevény 2001-2003.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925"/>
          <c:w val="0.7657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'átlag és vált.3 év'!$C$32</c:f>
              <c:strCache>
                <c:ptCount val="1"/>
                <c:pt idx="0">
                  <c:v>2001 hagyományos</c:v>
                </c:pt>
              </c:strCache>
            </c:strRef>
          </c:tx>
          <c:spPr>
            <a:solidFill>
              <a:srgbClr val="9966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'átlag és vált.3 év'!$B$33:$B$39</c:f>
              <c:strCache>
                <c:ptCount val="7"/>
                <c:pt idx="0">
                  <c:v>P 1</c:v>
                </c:pt>
                <c:pt idx="1">
                  <c:v>P 3</c:v>
                </c:pt>
                <c:pt idx="2">
                  <c:v>P 4</c:v>
                </c:pt>
                <c:pt idx="3">
                  <c:v>P 5</c:v>
                </c:pt>
                <c:pt idx="4">
                  <c:v>NC 3</c:v>
                </c:pt>
                <c:pt idx="5">
                  <c:v>R 630</c:v>
                </c:pt>
                <c:pt idx="6">
                  <c:v>TN 86</c:v>
                </c:pt>
              </c:strCache>
            </c:strRef>
          </c:cat>
          <c:val>
            <c:numRef>
              <c:f>'átlag és vált.3 év'!$C$33:$C$39</c:f>
              <c:numCache>
                <c:ptCount val="7"/>
                <c:pt idx="0">
                  <c:v>4.5</c:v>
                </c:pt>
                <c:pt idx="1">
                  <c:v>4.37</c:v>
                </c:pt>
                <c:pt idx="2">
                  <c:v>4.12</c:v>
                </c:pt>
                <c:pt idx="3">
                  <c:v>4.38</c:v>
                </c:pt>
                <c:pt idx="4">
                  <c:v>4.84</c:v>
                </c:pt>
                <c:pt idx="5">
                  <c:v>5.14</c:v>
                </c:pt>
                <c:pt idx="6">
                  <c:v>4.19</c:v>
                </c:pt>
              </c:numCache>
            </c:numRef>
          </c:val>
        </c:ser>
        <c:ser>
          <c:idx val="0"/>
          <c:order val="1"/>
          <c:tx>
            <c:strRef>
              <c:f>'átlag és vált.3 év'!$D$32</c:f>
              <c:strCache>
                <c:ptCount val="1"/>
                <c:pt idx="0">
                  <c:v>2002 hagyományos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'átlag és vált.3 év'!$B$33:$B$39</c:f>
              <c:strCache>
                <c:ptCount val="7"/>
                <c:pt idx="0">
                  <c:v>P 1</c:v>
                </c:pt>
                <c:pt idx="1">
                  <c:v>P 3</c:v>
                </c:pt>
                <c:pt idx="2">
                  <c:v>P 4</c:v>
                </c:pt>
                <c:pt idx="3">
                  <c:v>P 5</c:v>
                </c:pt>
                <c:pt idx="4">
                  <c:v>NC 3</c:v>
                </c:pt>
                <c:pt idx="5">
                  <c:v>R 630</c:v>
                </c:pt>
                <c:pt idx="6">
                  <c:v>TN 86</c:v>
                </c:pt>
              </c:strCache>
            </c:strRef>
          </c:cat>
          <c:val>
            <c:numRef>
              <c:f>'átlag és vált.3 év'!$D$33:$D$39</c:f>
              <c:numCache>
                <c:ptCount val="7"/>
                <c:pt idx="0">
                  <c:v>4.69</c:v>
                </c:pt>
                <c:pt idx="1">
                  <c:v>4.92</c:v>
                </c:pt>
                <c:pt idx="2">
                  <c:v>5.59</c:v>
                </c:pt>
                <c:pt idx="3">
                  <c:v>4.88</c:v>
                </c:pt>
                <c:pt idx="4">
                  <c:v>4.56</c:v>
                </c:pt>
                <c:pt idx="5">
                  <c:v>5.64</c:v>
                </c:pt>
                <c:pt idx="6">
                  <c:v>4.56</c:v>
                </c:pt>
              </c:numCache>
            </c:numRef>
          </c:val>
        </c:ser>
        <c:ser>
          <c:idx val="5"/>
          <c:order val="2"/>
          <c:tx>
            <c:strRef>
              <c:f>'átlag és vált.3 év'!$E$32</c:f>
              <c:strCache>
                <c:ptCount val="1"/>
                <c:pt idx="0">
                  <c:v>2003 hagyományos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'átlag és vált.3 év'!$B$33:$B$39</c:f>
              <c:strCache>
                <c:ptCount val="7"/>
                <c:pt idx="0">
                  <c:v>P 1</c:v>
                </c:pt>
                <c:pt idx="1">
                  <c:v>P 3</c:v>
                </c:pt>
                <c:pt idx="2">
                  <c:v>P 4</c:v>
                </c:pt>
                <c:pt idx="3">
                  <c:v>P 5</c:v>
                </c:pt>
                <c:pt idx="4">
                  <c:v>NC 3</c:v>
                </c:pt>
                <c:pt idx="5">
                  <c:v>R 630</c:v>
                </c:pt>
                <c:pt idx="6">
                  <c:v>TN 86</c:v>
                </c:pt>
              </c:strCache>
            </c:strRef>
          </c:cat>
          <c:val>
            <c:numRef>
              <c:f>'átlag és vált.3 év'!$E$33:$E$39</c:f>
              <c:numCache>
                <c:ptCount val="7"/>
                <c:pt idx="0">
                  <c:v>3.75</c:v>
                </c:pt>
                <c:pt idx="1">
                  <c:v>3.55</c:v>
                </c:pt>
                <c:pt idx="2">
                  <c:v>3.9</c:v>
                </c:pt>
                <c:pt idx="3">
                  <c:v>2.99</c:v>
                </c:pt>
                <c:pt idx="4">
                  <c:v>4.11</c:v>
                </c:pt>
                <c:pt idx="5">
                  <c:v>4.3</c:v>
                </c:pt>
                <c:pt idx="6">
                  <c:v>3.89</c:v>
                </c:pt>
              </c:numCache>
            </c:numRef>
          </c:val>
        </c:ser>
        <c:axId val="50265407"/>
        <c:axId val="49735480"/>
      </c:barChart>
      <c:lineChart>
        <c:grouping val="standard"/>
        <c:varyColors val="0"/>
        <c:ser>
          <c:idx val="2"/>
          <c:order val="3"/>
          <c:tx>
            <c:strRef>
              <c:f>'átlag és vált.3 év'!$F$32</c:f>
              <c:strCache>
                <c:ptCount val="1"/>
                <c:pt idx="0">
                  <c:v>2001 töves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'átlag és vált.3 év'!$B$33:$B$39</c:f>
              <c:strCache>
                <c:ptCount val="7"/>
                <c:pt idx="0">
                  <c:v>P 1</c:v>
                </c:pt>
                <c:pt idx="1">
                  <c:v>P 3</c:v>
                </c:pt>
                <c:pt idx="2">
                  <c:v>P 4</c:v>
                </c:pt>
                <c:pt idx="3">
                  <c:v>P 5</c:v>
                </c:pt>
                <c:pt idx="4">
                  <c:v>NC 3</c:v>
                </c:pt>
                <c:pt idx="5">
                  <c:v>R 630</c:v>
                </c:pt>
                <c:pt idx="6">
                  <c:v>TN 86</c:v>
                </c:pt>
              </c:strCache>
            </c:strRef>
          </c:cat>
          <c:val>
            <c:numRef>
              <c:f>'átlag és vált.3 év'!$F$33:$F$39</c:f>
              <c:numCache>
                <c:ptCount val="7"/>
                <c:pt idx="0">
                  <c:v>4.21</c:v>
                </c:pt>
                <c:pt idx="1">
                  <c:v>4.2737012634685</c:v>
                </c:pt>
                <c:pt idx="2">
                  <c:v>4.28</c:v>
                </c:pt>
                <c:pt idx="3">
                  <c:v>4.64809993473117</c:v>
                </c:pt>
                <c:pt idx="4">
                  <c:v>4.66</c:v>
                </c:pt>
                <c:pt idx="5">
                  <c:v>4.65</c:v>
                </c:pt>
                <c:pt idx="6">
                  <c:v>4.07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'átlag és vált.3 év'!$G$32</c:f>
              <c:strCache>
                <c:ptCount val="1"/>
                <c:pt idx="0">
                  <c:v>2002 töves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'átlag és vált.3 év'!$B$33:$B$39</c:f>
              <c:strCache>
                <c:ptCount val="7"/>
                <c:pt idx="0">
                  <c:v>P 1</c:v>
                </c:pt>
                <c:pt idx="1">
                  <c:v>P 3</c:v>
                </c:pt>
                <c:pt idx="2">
                  <c:v>P 4</c:v>
                </c:pt>
                <c:pt idx="3">
                  <c:v>P 5</c:v>
                </c:pt>
                <c:pt idx="4">
                  <c:v>NC 3</c:v>
                </c:pt>
                <c:pt idx="5">
                  <c:v>R 630</c:v>
                </c:pt>
                <c:pt idx="6">
                  <c:v>TN 86</c:v>
                </c:pt>
              </c:strCache>
            </c:strRef>
          </c:cat>
          <c:val>
            <c:numRef>
              <c:f>'átlag és vált.3 év'!$G$33:$G$39</c:f>
              <c:numCache>
                <c:ptCount val="7"/>
                <c:pt idx="0">
                  <c:v>3.89</c:v>
                </c:pt>
                <c:pt idx="1">
                  <c:v>4</c:v>
                </c:pt>
                <c:pt idx="2">
                  <c:v>4.23</c:v>
                </c:pt>
                <c:pt idx="3">
                  <c:v>4.1</c:v>
                </c:pt>
                <c:pt idx="4">
                  <c:v>3.8</c:v>
                </c:pt>
                <c:pt idx="5">
                  <c:v>4.87</c:v>
                </c:pt>
                <c:pt idx="6">
                  <c:v>4.02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'átlag és vált.3 év'!$H$32</c:f>
              <c:strCache>
                <c:ptCount val="1"/>
                <c:pt idx="0">
                  <c:v>2003 töves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'átlag és vált.3 év'!$B$33:$B$39</c:f>
              <c:strCache>
                <c:ptCount val="7"/>
                <c:pt idx="0">
                  <c:v>P 1</c:v>
                </c:pt>
                <c:pt idx="1">
                  <c:v>P 3</c:v>
                </c:pt>
                <c:pt idx="2">
                  <c:v>P 4</c:v>
                </c:pt>
                <c:pt idx="3">
                  <c:v>P 5</c:v>
                </c:pt>
                <c:pt idx="4">
                  <c:v>NC 3</c:v>
                </c:pt>
                <c:pt idx="5">
                  <c:v>R 630</c:v>
                </c:pt>
                <c:pt idx="6">
                  <c:v>TN 86</c:v>
                </c:pt>
              </c:strCache>
            </c:strRef>
          </c:cat>
          <c:val>
            <c:numRef>
              <c:f>'átlag és vált.3 év'!$H$33:$H$39</c:f>
              <c:numCache>
                <c:ptCount val="7"/>
                <c:pt idx="0">
                  <c:v>2.660648090503815</c:v>
                </c:pt>
                <c:pt idx="1">
                  <c:v>2.4489112116961453</c:v>
                </c:pt>
                <c:pt idx="2">
                  <c:v>2.2630647909692208</c:v>
                </c:pt>
                <c:pt idx="3">
                  <c:v>2.470781693089462</c:v>
                </c:pt>
                <c:pt idx="4">
                  <c:v>2.7815185725576277</c:v>
                </c:pt>
                <c:pt idx="5">
                  <c:v>3.6964755279006436</c:v>
                </c:pt>
                <c:pt idx="6">
                  <c:v>3.370331505673183</c:v>
                </c:pt>
              </c:numCache>
            </c:numRef>
          </c:val>
          <c:smooth val="0"/>
        </c:ser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35480"/>
        <c:crosses val="autoZero"/>
        <c:auto val="0"/>
        <c:lblOffset val="100"/>
        <c:noMultiLvlLbl val="0"/>
      </c:cat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Nikotin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026540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462"/>
          <c:w val="0.194"/>
          <c:h val="0.2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200" verticalDpi="200" orientation="landscape"/>
  <headerFooter>
    <oddHeader>&amp;A</oddHeader>
    <oddFooter>&amp;P. oldal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</cdr:x>
      <cdr:y>0.137</cdr:y>
    </cdr:from>
    <cdr:to>
      <cdr:x>0.96075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0" y="781050"/>
          <a:ext cx="866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4. diagram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0.09975</cdr:y>
    </cdr:from>
    <cdr:to>
      <cdr:x>0.93725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590550"/>
          <a:ext cx="1104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3. diagram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">
      <selection activeCell="B30" sqref="B30"/>
    </sheetView>
  </sheetViews>
  <sheetFormatPr defaultColWidth="9.140625" defaultRowHeight="12.75"/>
  <cols>
    <col min="1" max="1" width="20.421875" style="3" bestFit="1" customWidth="1"/>
    <col min="2" max="2" width="12.140625" style="3" bestFit="1" customWidth="1"/>
    <col min="3" max="3" width="8.57421875" style="3" bestFit="1" customWidth="1"/>
    <col min="4" max="4" width="12.00390625" style="2" bestFit="1" customWidth="1"/>
    <col min="5" max="5" width="9.140625" style="2" bestFit="1" customWidth="1"/>
    <col min="6" max="6" width="12.140625" style="3" bestFit="1" customWidth="1"/>
    <col min="7" max="7" width="8.57421875" style="3" bestFit="1" customWidth="1"/>
    <col min="8" max="8" width="12.00390625" style="3" bestFit="1" customWidth="1"/>
    <col min="9" max="9" width="9.7109375" style="3" bestFit="1" customWidth="1"/>
    <col min="10" max="10" width="12.140625" style="3" customWidth="1"/>
    <col min="11" max="11" width="8.57421875" style="3" bestFit="1" customWidth="1"/>
    <col min="12" max="12" width="12.00390625" style="3" bestFit="1" customWidth="1"/>
    <col min="13" max="13" width="9.7109375" style="3" bestFit="1" customWidth="1"/>
    <col min="14" max="14" width="11.140625" style="3" customWidth="1"/>
    <col min="15" max="15" width="8.57421875" style="3" bestFit="1" customWidth="1"/>
    <col min="16" max="16" width="12.00390625" style="3" bestFit="1" customWidth="1"/>
    <col min="17" max="17" width="9.7109375" style="3" bestFit="1" customWidth="1"/>
    <col min="18" max="18" width="9.140625" style="3" customWidth="1"/>
    <col min="19" max="19" width="9.57421875" style="3" bestFit="1" customWidth="1"/>
    <col min="20" max="20" width="11.57421875" style="3" bestFit="1" customWidth="1"/>
    <col min="21" max="16384" width="9.140625" style="3" customWidth="1"/>
  </cols>
  <sheetData>
    <row r="1" spans="8:9" ht="15.75">
      <c r="H1" s="4"/>
      <c r="I1" s="4"/>
    </row>
    <row r="3" spans="1:13" s="1" customFormat="1" ht="19.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1" customFormat="1" ht="19.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1" customFormat="1" ht="19.5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1" customFormat="1" ht="20.2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7" s="11" customFormat="1" ht="20.25" thickBot="1">
      <c r="A7" s="57" t="s">
        <v>1</v>
      </c>
      <c r="B7" s="39" t="s">
        <v>15</v>
      </c>
      <c r="C7" s="40"/>
      <c r="D7" s="40"/>
      <c r="E7" s="41"/>
      <c r="F7" s="39"/>
      <c r="G7" s="40"/>
      <c r="H7" s="40"/>
      <c r="I7" s="41"/>
      <c r="J7" s="39"/>
      <c r="K7" s="40"/>
      <c r="L7" s="40"/>
      <c r="M7" s="41"/>
      <c r="N7" s="39"/>
      <c r="O7" s="40"/>
      <c r="P7" s="40"/>
      <c r="Q7" s="41"/>
    </row>
    <row r="8" spans="1:17" s="11" customFormat="1" ht="20.25" thickBot="1">
      <c r="A8" s="58"/>
      <c r="B8" s="39" t="s">
        <v>10</v>
      </c>
      <c r="C8" s="42"/>
      <c r="D8" s="43"/>
      <c r="E8" s="41"/>
      <c r="F8" s="39" t="s">
        <v>11</v>
      </c>
      <c r="G8" s="42"/>
      <c r="H8" s="43"/>
      <c r="I8" s="41"/>
      <c r="J8" s="39" t="s">
        <v>12</v>
      </c>
      <c r="K8" s="42"/>
      <c r="L8" s="43"/>
      <c r="M8" s="41"/>
      <c r="N8" s="39" t="s">
        <v>16</v>
      </c>
      <c r="O8" s="42"/>
      <c r="P8" s="43"/>
      <c r="Q8" s="41"/>
    </row>
    <row r="9" spans="1:17" s="2" customFormat="1" ht="15.75">
      <c r="A9" s="58"/>
      <c r="B9" s="25" t="s">
        <v>17</v>
      </c>
      <c r="C9" s="27"/>
      <c r="D9" s="25" t="s">
        <v>18</v>
      </c>
      <c r="E9" s="26"/>
      <c r="F9" s="25" t="s">
        <v>17</v>
      </c>
      <c r="G9" s="27"/>
      <c r="H9" s="25" t="s">
        <v>18</v>
      </c>
      <c r="I9" s="26"/>
      <c r="J9" s="25" t="s">
        <v>17</v>
      </c>
      <c r="K9" s="26"/>
      <c r="L9" s="28" t="s">
        <v>18</v>
      </c>
      <c r="M9" s="26"/>
      <c r="N9" s="25" t="s">
        <v>17</v>
      </c>
      <c r="O9" s="26"/>
      <c r="P9" s="28" t="s">
        <v>18</v>
      </c>
      <c r="Q9" s="26"/>
    </row>
    <row r="10" spans="1:17" s="2" customFormat="1" ht="15.75">
      <c r="A10" s="58"/>
      <c r="B10" s="29" t="s">
        <v>19</v>
      </c>
      <c r="C10" s="30" t="s">
        <v>20</v>
      </c>
      <c r="D10" s="31" t="s">
        <v>21</v>
      </c>
      <c r="E10" s="32" t="s">
        <v>22</v>
      </c>
      <c r="F10" s="29" t="s">
        <v>19</v>
      </c>
      <c r="G10" s="30" t="s">
        <v>20</v>
      </c>
      <c r="H10" s="31" t="s">
        <v>21</v>
      </c>
      <c r="I10" s="32" t="s">
        <v>22</v>
      </c>
      <c r="J10" s="29" t="s">
        <v>19</v>
      </c>
      <c r="K10" s="32" t="s">
        <v>20</v>
      </c>
      <c r="L10" s="33" t="s">
        <v>21</v>
      </c>
      <c r="M10" s="32" t="s">
        <v>22</v>
      </c>
      <c r="N10" s="29" t="s">
        <v>19</v>
      </c>
      <c r="O10" s="32" t="s">
        <v>20</v>
      </c>
      <c r="P10" s="33" t="s">
        <v>21</v>
      </c>
      <c r="Q10" s="32" t="s">
        <v>22</v>
      </c>
    </row>
    <row r="11" spans="1:17" s="2" customFormat="1" ht="16.5" thickBot="1">
      <c r="A11" s="59"/>
      <c r="B11" s="34" t="s">
        <v>9</v>
      </c>
      <c r="C11" s="35" t="s">
        <v>9</v>
      </c>
      <c r="D11" s="34" t="s">
        <v>9</v>
      </c>
      <c r="E11" s="36" t="s">
        <v>9</v>
      </c>
      <c r="F11" s="34" t="s">
        <v>9</v>
      </c>
      <c r="G11" s="35" t="s">
        <v>9</v>
      </c>
      <c r="H11" s="34" t="s">
        <v>9</v>
      </c>
      <c r="I11" s="36" t="s">
        <v>9</v>
      </c>
      <c r="J11" s="34" t="s">
        <v>9</v>
      </c>
      <c r="K11" s="36" t="s">
        <v>9</v>
      </c>
      <c r="L11" s="37" t="s">
        <v>9</v>
      </c>
      <c r="M11" s="36" t="s">
        <v>9</v>
      </c>
      <c r="N11" s="34" t="s">
        <v>9</v>
      </c>
      <c r="O11" s="36" t="s">
        <v>9</v>
      </c>
      <c r="P11" s="37" t="s">
        <v>9</v>
      </c>
      <c r="Q11" s="36" t="s">
        <v>9</v>
      </c>
    </row>
    <row r="12" spans="1:17" s="15" customFormat="1" ht="19.5">
      <c r="A12" s="5" t="s">
        <v>2</v>
      </c>
      <c r="B12" s="14">
        <v>4.5</v>
      </c>
      <c r="C12" s="12">
        <v>4.21</v>
      </c>
      <c r="D12" s="14">
        <f>C12-B12</f>
        <v>-0.29000000000000004</v>
      </c>
      <c r="E12" s="44">
        <f>(C12/B12*100)-100</f>
        <v>-6.444444444444443</v>
      </c>
      <c r="F12" s="14">
        <v>4.69</v>
      </c>
      <c r="G12" s="12">
        <v>3.89</v>
      </c>
      <c r="H12" s="14">
        <f>G12-F12</f>
        <v>-0.8000000000000003</v>
      </c>
      <c r="I12" s="44">
        <f>(G12/F12*100)-100</f>
        <v>-17.057569296375277</v>
      </c>
      <c r="J12" s="14">
        <v>3.75</v>
      </c>
      <c r="K12" s="13">
        <v>2.660648090503815</v>
      </c>
      <c r="L12" s="45">
        <f>K12-J12</f>
        <v>-1.0893519094961852</v>
      </c>
      <c r="M12" s="44">
        <f>(K12/J12*100)-100</f>
        <v>-29.049384253231608</v>
      </c>
      <c r="N12" s="14">
        <f aca="true" t="shared" si="0" ref="N12:O16">AVERAGE(B12,F12,J12)</f>
        <v>4.3133333333333335</v>
      </c>
      <c r="O12" s="13">
        <f t="shared" si="0"/>
        <v>3.586882696834605</v>
      </c>
      <c r="P12" s="45">
        <f>O12-N12</f>
        <v>-0.7264506364987287</v>
      </c>
      <c r="Q12" s="44">
        <f>(O12/N12*100)-100</f>
        <v>-16.841977662258003</v>
      </c>
    </row>
    <row r="13" spans="1:17" s="15" customFormat="1" ht="19.5">
      <c r="A13" s="6" t="s">
        <v>23</v>
      </c>
      <c r="B13" s="14">
        <v>4.37</v>
      </c>
      <c r="C13" s="12">
        <v>4.2737012634685</v>
      </c>
      <c r="D13" s="14">
        <f>C13-B13</f>
        <v>-0.09629873653149978</v>
      </c>
      <c r="E13" s="44">
        <f aca="true" t="shared" si="1" ref="E13:E21">(C13/B13*100)-100</f>
        <v>-2.203632414908469</v>
      </c>
      <c r="F13" s="14">
        <v>4.92</v>
      </c>
      <c r="G13" s="12">
        <v>4</v>
      </c>
      <c r="H13" s="14">
        <f>G13-F13</f>
        <v>-0.9199999999999999</v>
      </c>
      <c r="I13" s="44">
        <f>(G13/F13*100)-100</f>
        <v>-18.699186991869922</v>
      </c>
      <c r="J13" s="14">
        <v>3.55</v>
      </c>
      <c r="K13" s="13">
        <v>2.4489112116961453</v>
      </c>
      <c r="L13" s="45">
        <f>K13-J13</f>
        <v>-1.1010887883038545</v>
      </c>
      <c r="M13" s="44">
        <f>(K13/J13*100)-100</f>
        <v>-31.016585586024064</v>
      </c>
      <c r="N13" s="14">
        <f t="shared" si="0"/>
        <v>4.28</v>
      </c>
      <c r="O13" s="13">
        <f t="shared" si="0"/>
        <v>3.574204158388215</v>
      </c>
      <c r="P13" s="45">
        <f>O13-N13</f>
        <v>-0.7057958416117853</v>
      </c>
      <c r="Q13" s="44">
        <f>(O13/N13*100)-100</f>
        <v>-16.49055704700433</v>
      </c>
    </row>
    <row r="14" spans="1:17" s="15" customFormat="1" ht="19.5">
      <c r="A14" s="6" t="s">
        <v>3</v>
      </c>
      <c r="B14" s="14">
        <v>4.12</v>
      </c>
      <c r="C14" s="12">
        <v>4.28</v>
      </c>
      <c r="D14" s="14">
        <f>C14-B14</f>
        <v>0.16000000000000014</v>
      </c>
      <c r="E14" s="44">
        <f t="shared" si="1"/>
        <v>3.883495145631059</v>
      </c>
      <c r="F14" s="14">
        <v>5.59</v>
      </c>
      <c r="G14" s="12">
        <v>4.23</v>
      </c>
      <c r="H14" s="14">
        <f>G14-F14</f>
        <v>-1.3599999999999994</v>
      </c>
      <c r="I14" s="44">
        <f>(G14/F14*100)-100</f>
        <v>-24.329159212880143</v>
      </c>
      <c r="J14" s="14">
        <v>3.9</v>
      </c>
      <c r="K14" s="13">
        <v>2.2630647909692208</v>
      </c>
      <c r="L14" s="45">
        <f>K14-J14</f>
        <v>-1.6369352090307792</v>
      </c>
      <c r="M14" s="44">
        <f>(K14/J14*100)-100</f>
        <v>-41.97269766745587</v>
      </c>
      <c r="N14" s="14">
        <f t="shared" si="0"/>
        <v>4.536666666666667</v>
      </c>
      <c r="O14" s="13">
        <f t="shared" si="0"/>
        <v>3.5910215969897408</v>
      </c>
      <c r="P14" s="45">
        <f>O14-N14</f>
        <v>-0.9456450696769263</v>
      </c>
      <c r="Q14" s="44">
        <f>(O14/N14*100)-100</f>
        <v>-20.84449088193078</v>
      </c>
    </row>
    <row r="15" spans="1:17" s="15" customFormat="1" ht="20.25" thickBot="1">
      <c r="A15" s="7" t="s">
        <v>4</v>
      </c>
      <c r="B15" s="18">
        <v>4.38</v>
      </c>
      <c r="C15" s="16">
        <v>4.64809993473117</v>
      </c>
      <c r="D15" s="14">
        <f>C15-B15</f>
        <v>0.2680999347311701</v>
      </c>
      <c r="E15" s="46">
        <f t="shared" si="1"/>
        <v>6.121003076054123</v>
      </c>
      <c r="F15" s="18">
        <v>4.88</v>
      </c>
      <c r="G15" s="16">
        <v>4.1</v>
      </c>
      <c r="H15" s="14">
        <f>G15-F15</f>
        <v>-0.7800000000000002</v>
      </c>
      <c r="I15" s="46">
        <f>(G15/F15*100)-100</f>
        <v>-15.983606557377044</v>
      </c>
      <c r="J15" s="18">
        <v>2.99</v>
      </c>
      <c r="K15" s="17">
        <v>2.470781693089462</v>
      </c>
      <c r="L15" s="45">
        <f>K15-J15</f>
        <v>-0.5192183069105383</v>
      </c>
      <c r="M15" s="46">
        <f>(K15/J15*100)-100</f>
        <v>-17.365160766238745</v>
      </c>
      <c r="N15" s="18">
        <f t="shared" si="0"/>
        <v>4.083333333333333</v>
      </c>
      <c r="O15" s="17">
        <f t="shared" si="0"/>
        <v>3.7396272092735434</v>
      </c>
      <c r="P15" s="45">
        <f>O15-N15</f>
        <v>-0.3437061240597896</v>
      </c>
      <c r="Q15" s="46">
        <f>(O15/N15*100)-100</f>
        <v>-8.41729283411729</v>
      </c>
    </row>
    <row r="16" spans="1:17" s="11" customFormat="1" ht="20.25" thickBot="1">
      <c r="A16" s="10" t="s">
        <v>24</v>
      </c>
      <c r="B16" s="19">
        <f>SUM(B12:B15)/4</f>
        <v>4.3425</v>
      </c>
      <c r="C16" s="47">
        <f>SUM(C12:C15)/4</f>
        <v>4.352950299549918</v>
      </c>
      <c r="D16" s="19">
        <f>B16-C16</f>
        <v>-0.01045029954991783</v>
      </c>
      <c r="E16" s="48">
        <f t="shared" si="1"/>
        <v>0.24065168796587955</v>
      </c>
      <c r="F16" s="19">
        <f>SUM(F12:F15)/4</f>
        <v>5.02</v>
      </c>
      <c r="G16" s="47">
        <f>SUM(G12:G15)/4</f>
        <v>4.055</v>
      </c>
      <c r="H16" s="19">
        <f>F16-G16</f>
        <v>0.9649999999999999</v>
      </c>
      <c r="I16" s="48">
        <f>(G16/F16*100)-100</f>
        <v>-19.22310756972111</v>
      </c>
      <c r="J16" s="19">
        <f>SUM(J12:J15)/4</f>
        <v>3.5475</v>
      </c>
      <c r="K16" s="47">
        <f>SUM(K12:K15)/4</f>
        <v>2.4608514465646607</v>
      </c>
      <c r="L16" s="19">
        <f>J16-K16</f>
        <v>1.0866485534353392</v>
      </c>
      <c r="M16" s="48">
        <f>(K16/J16*100)-100</f>
        <v>-30.631389807902437</v>
      </c>
      <c r="N16" s="19">
        <f t="shared" si="0"/>
        <v>4.303333333333334</v>
      </c>
      <c r="O16" s="47">
        <f t="shared" si="0"/>
        <v>3.622933915371526</v>
      </c>
      <c r="P16" s="19">
        <f>N16-O16</f>
        <v>0.6803994179618078</v>
      </c>
      <c r="Q16" s="48">
        <f>(O16/N16*100)-100</f>
        <v>-15.81098570011946</v>
      </c>
    </row>
    <row r="17" spans="1:17" s="15" customFormat="1" ht="20.25" thickBot="1">
      <c r="A17" s="7"/>
      <c r="B17" s="20"/>
      <c r="C17" s="49"/>
      <c r="D17" s="20"/>
      <c r="E17" s="50"/>
      <c r="F17" s="20"/>
      <c r="G17" s="49"/>
      <c r="H17" s="20"/>
      <c r="I17" s="50"/>
      <c r="J17" s="20"/>
      <c r="K17" s="50"/>
      <c r="L17" s="49"/>
      <c r="M17" s="50"/>
      <c r="N17" s="20"/>
      <c r="O17" s="50"/>
      <c r="P17" s="49"/>
      <c r="Q17" s="50"/>
    </row>
    <row r="18" spans="1:17" s="15" customFormat="1" ht="20.25" thickBot="1">
      <c r="A18" s="5" t="s">
        <v>5</v>
      </c>
      <c r="B18" s="22">
        <v>4.84</v>
      </c>
      <c r="C18" s="21">
        <v>4.66</v>
      </c>
      <c r="D18" s="22">
        <f>C18-B18</f>
        <v>-0.17999999999999972</v>
      </c>
      <c r="E18" s="51">
        <f t="shared" si="1"/>
        <v>-3.719008264462815</v>
      </c>
      <c r="F18" s="22">
        <v>4.56</v>
      </c>
      <c r="G18" s="21">
        <v>3.8</v>
      </c>
      <c r="H18" s="22">
        <f>G18-F18</f>
        <v>-0.7599999999999998</v>
      </c>
      <c r="I18" s="51">
        <f>(G18/F18*100)-100</f>
        <v>-16.666666666666657</v>
      </c>
      <c r="J18" s="22">
        <v>4.11</v>
      </c>
      <c r="K18" s="21">
        <v>2.7815185725576277</v>
      </c>
      <c r="L18" s="22">
        <f>K18-J18</f>
        <v>-1.3284814274423726</v>
      </c>
      <c r="M18" s="51">
        <f>(K18/J18*100)-100</f>
        <v>-32.32314908618912</v>
      </c>
      <c r="N18" s="22">
        <f aca="true" t="shared" si="2" ref="N18:O21">AVERAGE(B18,F18,J18)</f>
        <v>4.503333333333333</v>
      </c>
      <c r="O18" s="21">
        <f t="shared" si="2"/>
        <v>3.74717285751921</v>
      </c>
      <c r="P18" s="22">
        <f>O18-N18</f>
        <v>-0.7561604758141232</v>
      </c>
      <c r="Q18" s="51">
        <f>(O18/N18*100)-100</f>
        <v>-16.79112825642021</v>
      </c>
    </row>
    <row r="19" spans="1:17" s="15" customFormat="1" ht="20.25" thickBot="1">
      <c r="A19" s="8" t="s">
        <v>6</v>
      </c>
      <c r="B19" s="14">
        <v>5.14</v>
      </c>
      <c r="C19" s="12">
        <v>4.65</v>
      </c>
      <c r="D19" s="14">
        <f>C19-B19</f>
        <v>-0.4899999999999993</v>
      </c>
      <c r="E19" s="44">
        <f t="shared" si="1"/>
        <v>-9.533073929961077</v>
      </c>
      <c r="F19" s="14">
        <v>5.64</v>
      </c>
      <c r="G19" s="12">
        <v>4.87</v>
      </c>
      <c r="H19" s="14">
        <f>G19-F19</f>
        <v>-0.7699999999999996</v>
      </c>
      <c r="I19" s="44">
        <f>(G19/F19*100)-100</f>
        <v>-13.652482269503537</v>
      </c>
      <c r="J19" s="14">
        <v>4.3</v>
      </c>
      <c r="K19" s="12">
        <v>3.6964755279006436</v>
      </c>
      <c r="L19" s="22">
        <f>K19-J19</f>
        <v>-0.6035244720993562</v>
      </c>
      <c r="M19" s="44">
        <f>(K19/J19*100)-100</f>
        <v>-14.03545283951992</v>
      </c>
      <c r="N19" s="14">
        <f t="shared" si="2"/>
        <v>5.026666666666666</v>
      </c>
      <c r="O19" s="12">
        <f t="shared" si="2"/>
        <v>4.405491842633547</v>
      </c>
      <c r="P19" s="14">
        <f>O19-N19</f>
        <v>-0.621174824033119</v>
      </c>
      <c r="Q19" s="44">
        <f>(O19/N19*100)-100</f>
        <v>-12.357589337528893</v>
      </c>
    </row>
    <row r="20" spans="1:17" s="15" customFormat="1" ht="20.25" thickBot="1">
      <c r="A20" s="9" t="s">
        <v>7</v>
      </c>
      <c r="B20" s="24">
        <v>4.19</v>
      </c>
      <c r="C20" s="23">
        <v>4.07</v>
      </c>
      <c r="D20" s="24">
        <f>C20-B20</f>
        <v>-0.1200000000000001</v>
      </c>
      <c r="E20" s="52">
        <f t="shared" si="1"/>
        <v>-2.8639618138424794</v>
      </c>
      <c r="F20" s="24">
        <v>4.56</v>
      </c>
      <c r="G20" s="23">
        <v>4.02</v>
      </c>
      <c r="H20" s="24">
        <f>G20-F20</f>
        <v>-0.54</v>
      </c>
      <c r="I20" s="52">
        <f>(G20/F20*100)-100</f>
        <v>-11.842105263157904</v>
      </c>
      <c r="J20" s="24">
        <v>3.89</v>
      </c>
      <c r="K20" s="23">
        <v>3.370331505673183</v>
      </c>
      <c r="L20" s="22">
        <f>K20-J20</f>
        <v>-0.519668494326817</v>
      </c>
      <c r="M20" s="46">
        <f>(K20/J20*100)-100</f>
        <v>-13.359087257758802</v>
      </c>
      <c r="N20" s="24">
        <f t="shared" si="2"/>
        <v>4.213333333333334</v>
      </c>
      <c r="O20" s="23">
        <f t="shared" si="2"/>
        <v>3.8201105018910613</v>
      </c>
      <c r="P20" s="18">
        <f>O20-N20</f>
        <v>-0.39322283144227255</v>
      </c>
      <c r="Q20" s="46">
        <f>(O20/N20*100)-100</f>
        <v>-9.332820366509637</v>
      </c>
    </row>
    <row r="21" spans="1:17" s="15" customFormat="1" ht="20.25" thickBot="1">
      <c r="A21" s="10" t="s">
        <v>25</v>
      </c>
      <c r="B21" s="19">
        <f>SUM(B18:B20)/3</f>
        <v>4.723333333333334</v>
      </c>
      <c r="C21" s="47">
        <f>SUM(C18:C20)/3</f>
        <v>4.46</v>
      </c>
      <c r="D21" s="19">
        <f>B21-C21</f>
        <v>0.26333333333333364</v>
      </c>
      <c r="E21" s="48">
        <f t="shared" si="1"/>
        <v>-5.575158786167961</v>
      </c>
      <c r="F21" s="19">
        <f>SUM(F18:F20)/3</f>
        <v>4.919999999999999</v>
      </c>
      <c r="G21" s="47">
        <f>SUM(G18:G20)/3</f>
        <v>4.2299999999999995</v>
      </c>
      <c r="H21" s="19">
        <f>F21-G21</f>
        <v>0.6899999999999995</v>
      </c>
      <c r="I21" s="48">
        <f>(G21/F21*100)-100</f>
        <v>-14.024390243902431</v>
      </c>
      <c r="J21" s="19">
        <f>SUM(J18:J20)/3</f>
        <v>4.1000000000000005</v>
      </c>
      <c r="K21" s="53">
        <f>SUM(K18:K20)/3</f>
        <v>3.2827752020438186</v>
      </c>
      <c r="L21" s="19">
        <f>J21-K21</f>
        <v>0.817224797956182</v>
      </c>
      <c r="M21" s="48">
        <f>(K21/J21*100)-100</f>
        <v>-19.932312145272718</v>
      </c>
      <c r="N21" s="19">
        <f t="shared" si="2"/>
        <v>4.5811111111111105</v>
      </c>
      <c r="O21" s="53">
        <f t="shared" si="2"/>
        <v>3.9909250673479395</v>
      </c>
      <c r="P21" s="19">
        <f>O21-N21</f>
        <v>-0.590186043763171</v>
      </c>
      <c r="Q21" s="48">
        <f>(O21/N21*100)-100</f>
        <v>-12.88303272827683</v>
      </c>
    </row>
    <row r="22" spans="1:17" s="15" customFormat="1" ht="20.25" thickBot="1">
      <c r="A22" s="7"/>
      <c r="B22" s="20"/>
      <c r="C22" s="49"/>
      <c r="D22" s="20"/>
      <c r="E22" s="50"/>
      <c r="F22" s="20"/>
      <c r="G22" s="49"/>
      <c r="H22" s="20"/>
      <c r="I22" s="50"/>
      <c r="J22" s="20"/>
      <c r="K22" s="50"/>
      <c r="L22" s="49"/>
      <c r="M22" s="50"/>
      <c r="N22" s="20"/>
      <c r="O22" s="50"/>
      <c r="P22" s="49"/>
      <c r="Q22" s="50"/>
    </row>
    <row r="23" spans="1:17" s="11" customFormat="1" ht="20.25" thickBot="1">
      <c r="A23" s="38" t="s">
        <v>8</v>
      </c>
      <c r="B23" s="54">
        <f>AVERAGE(B12:B15,B18:B20)</f>
        <v>4.505714285714286</v>
      </c>
      <c r="C23" s="55">
        <f aca="true" t="shared" si="3" ref="C23:Q23">AVERAGE(C12:C15,C18:C20)</f>
        <v>4.398828742599953</v>
      </c>
      <c r="D23" s="54">
        <f t="shared" si="3"/>
        <v>-0.10688554311433267</v>
      </c>
      <c r="E23" s="48">
        <f t="shared" si="3"/>
        <v>-2.108517520847729</v>
      </c>
      <c r="F23" s="54">
        <f t="shared" si="3"/>
        <v>4.977142857142857</v>
      </c>
      <c r="G23" s="55">
        <f t="shared" si="3"/>
        <v>4.13</v>
      </c>
      <c r="H23" s="54">
        <f t="shared" si="3"/>
        <v>-0.847142857142857</v>
      </c>
      <c r="I23" s="48">
        <f t="shared" si="3"/>
        <v>-16.890110893975784</v>
      </c>
      <c r="J23" s="54">
        <f t="shared" si="3"/>
        <v>3.7842857142857147</v>
      </c>
      <c r="K23" s="48">
        <f t="shared" si="3"/>
        <v>2.8131044846271567</v>
      </c>
      <c r="L23" s="56">
        <f t="shared" si="3"/>
        <v>-0.9711812296585576</v>
      </c>
      <c r="M23" s="48">
        <f t="shared" si="3"/>
        <v>-25.588788208059732</v>
      </c>
      <c r="N23" s="54">
        <f t="shared" si="3"/>
        <v>4.422380952380953</v>
      </c>
      <c r="O23" s="48">
        <f t="shared" si="3"/>
        <v>3.780644409075703</v>
      </c>
      <c r="P23" s="56">
        <f t="shared" si="3"/>
        <v>-0.6417365433052493</v>
      </c>
      <c r="Q23" s="48">
        <f t="shared" si="3"/>
        <v>-14.439408055109878</v>
      </c>
    </row>
    <row r="24" spans="8:9" s="15" customFormat="1" ht="19.5">
      <c r="H24" s="11"/>
      <c r="I24" s="11"/>
    </row>
    <row r="25" ht="16.5" thickBot="1"/>
    <row r="26" spans="3:6" ht="20.25" thickBot="1">
      <c r="C26" s="39" t="s">
        <v>10</v>
      </c>
      <c r="D26" s="39" t="s">
        <v>11</v>
      </c>
      <c r="E26" s="39" t="s">
        <v>12</v>
      </c>
      <c r="F26" s="39" t="s">
        <v>16</v>
      </c>
    </row>
    <row r="27" spans="2:6" ht="16.5" thickBot="1">
      <c r="B27" s="10" t="s">
        <v>32</v>
      </c>
      <c r="C27" s="3">
        <v>0.24</v>
      </c>
      <c r="D27" s="2">
        <v>-19.22</v>
      </c>
      <c r="E27" s="2">
        <v>-30.63</v>
      </c>
      <c r="F27" s="3">
        <v>-15.81</v>
      </c>
    </row>
    <row r="28" spans="2:6" ht="16.5" thickBot="1">
      <c r="B28" s="10" t="s">
        <v>33</v>
      </c>
      <c r="C28" s="3">
        <v>-5.58</v>
      </c>
      <c r="D28" s="2">
        <v>-14.02</v>
      </c>
      <c r="E28" s="2">
        <v>-19.93</v>
      </c>
      <c r="F28" s="3">
        <v>-12.88</v>
      </c>
    </row>
    <row r="29" spans="2:6" ht="16.5" thickBot="1">
      <c r="B29" s="38" t="s">
        <v>34</v>
      </c>
      <c r="C29" s="3">
        <v>-2.11</v>
      </c>
      <c r="D29" s="2">
        <v>-16.89</v>
      </c>
      <c r="E29" s="2">
        <v>-25.59</v>
      </c>
      <c r="F29" s="3">
        <v>-14.44</v>
      </c>
    </row>
    <row r="32" spans="3:8" ht="16.5" thickBot="1">
      <c r="C32" s="3" t="s">
        <v>26</v>
      </c>
      <c r="D32" s="2" t="s">
        <v>28</v>
      </c>
      <c r="E32" s="3" t="s">
        <v>30</v>
      </c>
      <c r="F32" s="2" t="s">
        <v>27</v>
      </c>
      <c r="G32" s="3" t="s">
        <v>29</v>
      </c>
      <c r="H32" s="3" t="s">
        <v>31</v>
      </c>
    </row>
    <row r="33" spans="2:8" ht="19.5">
      <c r="B33" s="5" t="s">
        <v>2</v>
      </c>
      <c r="C33" s="14">
        <v>4.5</v>
      </c>
      <c r="D33" s="14">
        <v>4.69</v>
      </c>
      <c r="E33" s="14">
        <v>3.75</v>
      </c>
      <c r="F33" s="12">
        <v>4.21</v>
      </c>
      <c r="G33" s="12">
        <v>3.89</v>
      </c>
      <c r="H33" s="13">
        <v>2.660648090503815</v>
      </c>
    </row>
    <row r="34" spans="2:8" ht="19.5">
      <c r="B34" s="6" t="s">
        <v>23</v>
      </c>
      <c r="C34" s="14">
        <v>4.37</v>
      </c>
      <c r="D34" s="14">
        <v>4.92</v>
      </c>
      <c r="E34" s="14">
        <v>3.55</v>
      </c>
      <c r="F34" s="12">
        <v>4.2737012634685</v>
      </c>
      <c r="G34" s="12">
        <v>4</v>
      </c>
      <c r="H34" s="13">
        <v>2.4489112116961453</v>
      </c>
    </row>
    <row r="35" spans="2:8" ht="19.5">
      <c r="B35" s="6" t="s">
        <v>3</v>
      </c>
      <c r="C35" s="14">
        <v>4.12</v>
      </c>
      <c r="D35" s="14">
        <v>5.59</v>
      </c>
      <c r="E35" s="14">
        <v>3.9</v>
      </c>
      <c r="F35" s="12">
        <v>4.28</v>
      </c>
      <c r="G35" s="12">
        <v>4.23</v>
      </c>
      <c r="H35" s="13">
        <v>2.2630647909692208</v>
      </c>
    </row>
    <row r="36" spans="2:8" ht="20.25" thickBot="1">
      <c r="B36" s="7" t="s">
        <v>4</v>
      </c>
      <c r="C36" s="18">
        <v>4.38</v>
      </c>
      <c r="D36" s="18">
        <v>4.88</v>
      </c>
      <c r="E36" s="18">
        <v>2.99</v>
      </c>
      <c r="F36" s="16">
        <v>4.64809993473117</v>
      </c>
      <c r="G36" s="16">
        <v>4.1</v>
      </c>
      <c r="H36" s="17">
        <v>2.470781693089462</v>
      </c>
    </row>
    <row r="37" spans="2:8" ht="19.5">
      <c r="B37" s="5" t="s">
        <v>5</v>
      </c>
      <c r="C37" s="22">
        <v>4.84</v>
      </c>
      <c r="D37" s="22">
        <v>4.56</v>
      </c>
      <c r="E37" s="22">
        <v>4.11</v>
      </c>
      <c r="F37" s="21">
        <v>4.66</v>
      </c>
      <c r="G37" s="21">
        <v>3.8</v>
      </c>
      <c r="H37" s="21">
        <v>2.7815185725576277</v>
      </c>
    </row>
    <row r="38" spans="2:8" ht="19.5">
      <c r="B38" s="8" t="s">
        <v>6</v>
      </c>
      <c r="C38" s="14">
        <v>5.14</v>
      </c>
      <c r="D38" s="14">
        <v>5.64</v>
      </c>
      <c r="E38" s="14">
        <v>4.3</v>
      </c>
      <c r="F38" s="12">
        <v>4.65</v>
      </c>
      <c r="G38" s="12">
        <v>4.87</v>
      </c>
      <c r="H38" s="12">
        <v>3.6964755279006436</v>
      </c>
    </row>
    <row r="39" spans="2:8" ht="20.25" thickBot="1">
      <c r="B39" s="9" t="s">
        <v>7</v>
      </c>
      <c r="C39" s="24">
        <v>4.19</v>
      </c>
      <c r="D39" s="24">
        <v>4.56</v>
      </c>
      <c r="E39" s="24">
        <v>3.89</v>
      </c>
      <c r="F39" s="23">
        <v>4.07</v>
      </c>
      <c r="G39" s="23">
        <v>4.02</v>
      </c>
      <c r="H39" s="23">
        <v>3.370331505673183</v>
      </c>
    </row>
  </sheetData>
  <mergeCells count="5">
    <mergeCell ref="A7:A11"/>
    <mergeCell ref="A3:M3"/>
    <mergeCell ref="A4:M4"/>
    <mergeCell ref="A5:M5"/>
    <mergeCell ref="A6:M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DOHÁNYFERMENTÁLÓ RT.</dc:creator>
  <cp:keywords/>
  <dc:description/>
  <cp:lastModifiedBy>ejha</cp:lastModifiedBy>
  <cp:lastPrinted>2004-05-18T12:29:16Z</cp:lastPrinted>
  <dcterms:created xsi:type="dcterms:W3CDTF">2002-09-19T03:57:12Z</dcterms:created>
  <dcterms:modified xsi:type="dcterms:W3CDTF">2005-12-17T11:31:08Z</dcterms:modified>
  <cp:category/>
  <cp:version/>
  <cp:contentType/>
  <cp:contentStatus/>
</cp:coreProperties>
</file>